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바탕화면\2025\유휴공간\누리집 공개\"/>
    </mc:Choice>
  </mc:AlternateContent>
  <bookViews>
    <workbookView xWindow="0" yWindow="0" windowWidth="28575" windowHeight="11340"/>
  </bookViews>
  <sheets>
    <sheet name="목록" sheetId="1" r:id="rId1"/>
    <sheet name="코드" sheetId="2" r:id="rId2"/>
  </sheets>
  <definedNames>
    <definedName name="_xlnm._FilterDatabase" localSheetId="0" hidden="1">목록!$A$4:$Q$15</definedName>
  </definedNames>
  <calcPr calcId="152511"/>
</workbook>
</file>

<file path=xl/calcChain.xml><?xml version="1.0" encoding="utf-8"?>
<calcChain xmlns="http://schemas.openxmlformats.org/spreadsheetml/2006/main">
  <c r="P15" i="1" l="1"/>
  <c r="O15" i="1"/>
  <c r="K15" i="1"/>
  <c r="P14" i="1"/>
  <c r="O14" i="1"/>
  <c r="K14" i="1"/>
  <c r="P13" i="1"/>
  <c r="O13" i="1"/>
  <c r="K13" i="1"/>
  <c r="P12" i="1"/>
  <c r="O12" i="1"/>
  <c r="K12" i="1"/>
  <c r="P11" i="1"/>
  <c r="O11" i="1"/>
  <c r="K11" i="1"/>
  <c r="P10" i="1"/>
  <c r="O10" i="1"/>
  <c r="K10" i="1"/>
  <c r="P9" i="1"/>
  <c r="O9" i="1"/>
  <c r="K9" i="1"/>
  <c r="P8" i="1"/>
  <c r="O8" i="1"/>
  <c r="Q8" i="1" s="1"/>
  <c r="K8" i="1"/>
  <c r="P7" i="1"/>
  <c r="O7" i="1"/>
  <c r="K7" i="1"/>
  <c r="P6" i="1"/>
  <c r="O6" i="1"/>
  <c r="K6" i="1"/>
  <c r="P5" i="1"/>
  <c r="O5" i="1"/>
  <c r="K5" i="1"/>
  <c r="E3" i="1"/>
  <c r="C3" i="1"/>
  <c r="Q5" i="1" l="1"/>
  <c r="Q13" i="1"/>
  <c r="Q14" i="1"/>
  <c r="Q7" i="1"/>
  <c r="Q11" i="1"/>
  <c r="Q15" i="1"/>
  <c r="Q12" i="1"/>
  <c r="Q9" i="1"/>
  <c r="Q6" i="1"/>
  <c r="Q10" i="1"/>
</calcChain>
</file>

<file path=xl/comments1.xml><?xml version="1.0" encoding="utf-8"?>
<comments xmlns="http://schemas.openxmlformats.org/spreadsheetml/2006/main">
  <authors>
    <author>user</author>
    <author>MOIS</author>
  </authors>
  <commentList>
    <comment ref="L2" authorId="0" shapeId="0">
      <text>
        <r>
          <rPr>
            <b/>
            <sz val="9"/>
            <color rgb="FF000000"/>
            <rFont val="굴림"/>
            <family val="3"/>
            <charset val="129"/>
          </rPr>
          <t xml:space="preserve">담당자가 판단해서 작성
</t>
        </r>
      </text>
    </comment>
    <comment ref="Q2" authorId="0" shapeId="0">
      <text>
        <r>
          <rPr>
            <b/>
            <sz val="9"/>
            <color rgb="FF000000"/>
            <rFont val="굴림"/>
            <family val="3"/>
            <charset val="129"/>
          </rPr>
          <t xml:space="preserve">누리집 공개시에는 삭제
</t>
        </r>
      </text>
    </comment>
    <comment ref="C3" authorId="1" shapeId="0">
      <text>
        <r>
          <rPr>
            <b/>
            <sz val="9"/>
            <color rgb="FF000000"/>
            <rFont val="돋움"/>
            <family val="3"/>
            <charset val="129"/>
          </rPr>
          <t>건수</t>
        </r>
      </text>
    </comment>
    <comment ref="E3" authorId="1" shapeId="0">
      <text>
        <r>
          <rPr>
            <b/>
            <sz val="9"/>
            <color rgb="FF000000"/>
            <rFont val="돋움"/>
            <family val="3"/>
            <charset val="129"/>
          </rPr>
          <t>면적</t>
        </r>
        <r>
          <rPr>
            <b/>
            <sz val="9"/>
            <color rgb="FF000000"/>
            <rFont val="Tahoma"/>
            <family val="2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합계</t>
        </r>
      </text>
    </comment>
  </commentList>
</comments>
</file>

<file path=xl/sharedStrings.xml><?xml version="1.0" encoding="utf-8"?>
<sst xmlns="http://schemas.openxmlformats.org/spreadsheetml/2006/main" count="137" uniqueCount="58">
  <si>
    <t>G03</t>
  </si>
  <si>
    <t>G</t>
  </si>
  <si>
    <t>지자체</t>
  </si>
  <si>
    <t>G04</t>
  </si>
  <si>
    <t>G02</t>
  </si>
  <si>
    <t>코드</t>
  </si>
  <si>
    <t>A02</t>
  </si>
  <si>
    <t>대</t>
  </si>
  <si>
    <t>잡종지</t>
  </si>
  <si>
    <t>소재지</t>
  </si>
  <si>
    <t>연번</t>
  </si>
  <si>
    <t>지목</t>
  </si>
  <si>
    <t>A01</t>
  </si>
  <si>
    <t>G05</t>
  </si>
  <si>
    <t>G01</t>
  </si>
  <si>
    <t>A</t>
  </si>
  <si>
    <t>구분</t>
  </si>
  <si>
    <t>유휴사유명</t>
  </si>
  <si>
    <t>단순 미활용</t>
  </si>
  <si>
    <t>재산관리관</t>
  </si>
  <si>
    <t>일반재산</t>
  </si>
  <si>
    <t>용도폐지 대상</t>
  </si>
  <si>
    <t>유휴사유 분류</t>
  </si>
  <si>
    <t>오류 검증</t>
  </si>
  <si>
    <t>면적(㎡)</t>
  </si>
  <si>
    <t>행정재산</t>
  </si>
  <si>
    <t>담당자연락처</t>
  </si>
  <si>
    <t>무단점유 재산</t>
  </si>
  <si>
    <t>유휴사유코드</t>
  </si>
  <si>
    <t>사용허가·대부 가능 여부(○/×)</t>
  </si>
  <si>
    <t>사용허가 가능 재산(공실 등)</t>
  </si>
  <si>
    <t>대부계약 만료 후 미대부 상태</t>
  </si>
  <si>
    <t>대부 예정 재산</t>
  </si>
  <si>
    <t>재산구분(행정/일반)</t>
  </si>
  <si>
    <t>유휴사유 상세설명</t>
  </si>
  <si>
    <t>누락재산 중 미활용 상태</t>
  </si>
  <si>
    <t>사용허가·대부 불가 사유</t>
  </si>
  <si>
    <t>활용계획(예: 대부, 매각, 용도폐지 등)</t>
  </si>
  <si>
    <t>서울 관악구</t>
    <phoneticPr fontId="7" type="noConversion"/>
  </si>
  <si>
    <r>
      <t>서울 관악구</t>
    </r>
    <r>
      <rPr>
        <sz val="11"/>
        <color rgb="FF000000"/>
        <rFont val="맑은 고딕"/>
        <family val="3"/>
        <charset val="129"/>
      </rPr>
      <t xml:space="preserve"> </t>
    </r>
    <phoneticPr fontId="7" type="noConversion"/>
  </si>
  <si>
    <t xml:space="preserve">서울시 관악구 봉천동 41-5 </t>
  </si>
  <si>
    <t xml:space="preserve">서울시 관악구 봉천동 62-62 </t>
  </si>
  <si>
    <t xml:space="preserve">서울시 관악구 봉천동 100 </t>
  </si>
  <si>
    <t xml:space="preserve">서울시 관악구 봉천동 148-160 </t>
  </si>
  <si>
    <t xml:space="preserve">서울시 관악구 봉천동 458-97 </t>
  </si>
  <si>
    <t xml:space="preserve">서울시 관악구 봉천동 458-102 </t>
  </si>
  <si>
    <t xml:space="preserve">서울시 관악구 봉천동 458-106 </t>
  </si>
  <si>
    <t xml:space="preserve">서울시 관악구 봉천동 660-13 </t>
  </si>
  <si>
    <t xml:space="preserve">서울시 관악구 신림동 117-43 </t>
  </si>
  <si>
    <t xml:space="preserve">서울시 관악구 신림동 610-359 </t>
  </si>
  <si>
    <t xml:space="preserve">서울시 관악구 신림동 660-10 </t>
    <phoneticPr fontId="8" type="noConversion"/>
  </si>
  <si>
    <t>재무과</t>
  </si>
  <si>
    <t>O</t>
    <phoneticPr fontId="8" type="noConversion"/>
  </si>
  <si>
    <t>O</t>
    <phoneticPr fontId="8" type="noConversion"/>
  </si>
  <si>
    <t>O</t>
    <phoneticPr fontId="8" type="noConversion"/>
  </si>
  <si>
    <r>
      <t>0</t>
    </r>
    <r>
      <rPr>
        <sz val="11"/>
        <color rgb="FF000000"/>
        <rFont val="맑은 고딕"/>
        <family val="3"/>
        <charset val="129"/>
      </rPr>
      <t>2-879-5354</t>
    </r>
    <phoneticPr fontId="7" type="noConversion"/>
  </si>
  <si>
    <t>대부, 매각</t>
    <phoneticPr fontId="7" type="noConversion"/>
  </si>
  <si>
    <t>유휴 공유재산 리스트 지자체 누리집 공개 서식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</si>
</sst>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b/>
      <sz val="9"/>
      <color rgb="FF000000"/>
      <name val="돋움"/>
      <family val="3"/>
      <charset val="129"/>
    </font>
    <font>
      <b/>
      <sz val="9"/>
      <color rgb="FF000000"/>
      <name val="Tahoma"/>
      <family val="2"/>
    </font>
    <font>
      <b/>
      <sz val="9"/>
      <color rgb="FF000000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EF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</cellStyleXfs>
  <cellXfs count="29">
    <xf numFmtId="0" fontId="0" fillId="0" borderId="0" xfId="0" applyAlignment="1"/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0" fillId="0" borderId="0" xfId="0" applyFont="1" applyAlignment="1"/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0" fillId="0" borderId="1" xfId="2" applyFont="1" applyBorder="1" applyAlignment="1">
      <alignment horizontal="center"/>
    </xf>
    <xf numFmtId="0" fontId="0" fillId="0" borderId="1" xfId="2" applyFont="1" applyBorder="1" applyAlignment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justify" vertical="center" wrapText="1"/>
    </xf>
    <xf numFmtId="0" fontId="0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0" fillId="0" borderId="2" xfId="2" applyFont="1" applyBorder="1" applyAlignment="1"/>
    <xf numFmtId="0" fontId="0" fillId="0" borderId="0" xfId="0" applyBorder="1" applyAlignment="1"/>
    <xf numFmtId="0" fontId="0" fillId="0" borderId="0" xfId="0" applyFont="1" applyFill="1" applyBorder="1" applyAlignment="1"/>
    <xf numFmtId="0" fontId="0" fillId="3" borderId="1" xfId="2" applyFont="1" applyFill="1" applyBorder="1" applyAlignment="1">
      <alignment horizontal="center"/>
    </xf>
    <xf numFmtId="0" fontId="0" fillId="3" borderId="1" xfId="2" applyFont="1" applyFill="1" applyBorder="1" applyAlignment="1"/>
    <xf numFmtId="0" fontId="0" fillId="4" borderId="1" xfId="2" applyFont="1" applyFill="1" applyBorder="1" applyAlignment="1">
      <alignment horizontal="center"/>
    </xf>
    <xf numFmtId="0" fontId="2" fillId="0" borderId="0" xfId="1" applyFont="1" applyFill="1" applyBorder="1" applyAlignment="1"/>
    <xf numFmtId="0" fontId="0" fillId="0" borderId="1" xfId="2" applyFont="1" applyBorder="1" applyAlignment="1"/>
    <xf numFmtId="0" fontId="1" fillId="0" borderId="1" xfId="2" applyFont="1" applyBorder="1" applyAlignment="1"/>
    <xf numFmtId="0" fontId="0" fillId="0" borderId="1" xfId="2" applyFont="1" applyBorder="1" applyAlignment="1">
      <alignment horizontal="center" vertical="center"/>
    </xf>
    <xf numFmtId="0" fontId="0" fillId="4" borderId="1" xfId="2" applyFont="1" applyFill="1" applyBorder="1" applyAlignment="1">
      <alignment horizontal="center" vertical="center"/>
    </xf>
    <xf numFmtId="0" fontId="0" fillId="0" borderId="1" xfId="2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2" applyFont="1" applyFill="1" applyBorder="1" applyAlignment="1"/>
    <xf numFmtId="0" fontId="3" fillId="2" borderId="1" xfId="0" applyFont="1" applyFill="1" applyBorder="1" applyAlignment="1">
      <alignment vertical="top"/>
    </xf>
  </cellXfs>
  <cellStyles count="1">
    <cellStyle name="표준" xfId="0" builtinId="0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T19"/>
  <sheetViews>
    <sheetView tabSelected="1" zoomScale="85" zoomScaleNormal="85" zoomScaleSheetLayoutView="85" workbookViewId="0">
      <pane xSplit="2" ySplit="4" topLeftCell="C5" activePane="bottomRight" state="frozen"/>
      <selection pane="topRight"/>
      <selection pane="bottomLeft"/>
      <selection pane="bottomRight" sqref="A1:Q1"/>
    </sheetView>
  </sheetViews>
  <sheetFormatPr defaultColWidth="9" defaultRowHeight="16.5" x14ac:dyDescent="0.3"/>
  <cols>
    <col min="1" max="1" width="4.75" bestFit="1" customWidth="1"/>
    <col min="2" max="2" width="11.125" bestFit="1" customWidth="1"/>
    <col min="3" max="3" width="29.625" bestFit="1" customWidth="1"/>
    <col min="5" max="5" width="9.375" bestFit="1" customWidth="1"/>
    <col min="7" max="7" width="12.5" customWidth="1"/>
    <col min="9" max="9" width="18.625" customWidth="1"/>
    <col min="10" max="10" width="9" style="11"/>
    <col min="11" max="11" width="27" bestFit="1" customWidth="1"/>
    <col min="12" max="12" width="44.125" bestFit="1" customWidth="1"/>
    <col min="13" max="13" width="32.875" bestFit="1" customWidth="1"/>
    <col min="14" max="14" width="4.25" customWidth="1"/>
    <col min="15" max="16" width="5.875" hidden="1" customWidth="1"/>
    <col min="17" max="17" width="12.25" customWidth="1"/>
    <col min="19" max="19" width="12.625" bestFit="1" customWidth="1"/>
  </cols>
  <sheetData>
    <row r="1" spans="1:19" ht="24" customHeight="1" x14ac:dyDescent="0.3">
      <c r="A1" s="28" t="s">
        <v>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ht="20.100000000000001" customHeight="1" x14ac:dyDescent="0.3">
      <c r="A2" s="2" t="s">
        <v>10</v>
      </c>
      <c r="B2" s="1" t="s">
        <v>2</v>
      </c>
      <c r="C2" s="1" t="s">
        <v>9</v>
      </c>
      <c r="D2" s="1" t="s">
        <v>11</v>
      </c>
      <c r="E2" s="1" t="s">
        <v>24</v>
      </c>
      <c r="F2" s="1" t="s">
        <v>33</v>
      </c>
      <c r="G2" s="1" t="s">
        <v>19</v>
      </c>
      <c r="H2" s="1" t="s">
        <v>29</v>
      </c>
      <c r="I2" s="1" t="s">
        <v>36</v>
      </c>
      <c r="J2" s="1" t="s">
        <v>28</v>
      </c>
      <c r="K2" s="1" t="s">
        <v>17</v>
      </c>
      <c r="L2" s="1" t="s">
        <v>34</v>
      </c>
      <c r="M2" s="1" t="s">
        <v>37</v>
      </c>
      <c r="N2" s="12"/>
      <c r="O2" s="1"/>
      <c r="P2" s="1"/>
      <c r="Q2" s="1" t="s">
        <v>23</v>
      </c>
      <c r="S2" s="20" t="s">
        <v>26</v>
      </c>
    </row>
    <row r="3" spans="1:19" ht="20.100000000000001" customHeight="1" x14ac:dyDescent="0.3">
      <c r="A3" s="4"/>
      <c r="B3" s="5"/>
      <c r="C3" s="5">
        <f>SUBTOTAL(3,C5:C15)</f>
        <v>11</v>
      </c>
      <c r="D3" s="5"/>
      <c r="E3" s="5">
        <f>SUBTOTAL(9,E5:E15)</f>
        <v>207</v>
      </c>
      <c r="F3" s="5"/>
      <c r="G3" s="5"/>
      <c r="H3" s="5"/>
      <c r="I3" s="5"/>
      <c r="J3" s="5"/>
      <c r="K3" s="5"/>
      <c r="L3" s="5"/>
      <c r="M3" s="5"/>
      <c r="N3" s="13"/>
      <c r="O3" s="5"/>
      <c r="P3" s="5"/>
      <c r="Q3" s="5"/>
    </row>
    <row r="4" spans="1:19" ht="12.75" customHeight="1" x14ac:dyDescent="0.3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3"/>
      <c r="O4" s="5"/>
      <c r="P4" s="5"/>
      <c r="Q4" s="5"/>
    </row>
    <row r="5" spans="1:19" ht="20.100000000000001" customHeight="1" x14ac:dyDescent="0.3">
      <c r="A5" s="6">
        <v>1</v>
      </c>
      <c r="B5" s="22" t="s">
        <v>38</v>
      </c>
      <c r="C5" s="21" t="s">
        <v>40</v>
      </c>
      <c r="D5" s="25" t="s">
        <v>7</v>
      </c>
      <c r="E5" s="25">
        <v>29</v>
      </c>
      <c r="F5" s="23" t="s">
        <v>20</v>
      </c>
      <c r="G5" s="23" t="s">
        <v>51</v>
      </c>
      <c r="H5" s="24" t="s">
        <v>52</v>
      </c>
      <c r="I5" s="7"/>
      <c r="J5" s="19" t="s">
        <v>13</v>
      </c>
      <c r="K5" s="18" t="str">
        <f>VLOOKUP(J5,코드!$B$3:$C$10,2)</f>
        <v>단순 미활용</v>
      </c>
      <c r="L5" s="7"/>
      <c r="M5" s="22" t="s">
        <v>56</v>
      </c>
      <c r="N5" s="14"/>
      <c r="O5" s="17" t="str">
        <f>VLOOKUP(F5,코드!$E$3:$F$5,2)</f>
        <v>G</v>
      </c>
      <c r="P5" s="17" t="str">
        <f t="shared" ref="P5:P15" si="0">LEFT(J5,1)</f>
        <v>G</v>
      </c>
      <c r="Q5" s="18" t="b">
        <f t="shared" ref="Q5:Q15" si="1">EXACT(O5,P5)</f>
        <v>1</v>
      </c>
      <c r="S5" s="26" t="s">
        <v>55</v>
      </c>
    </row>
    <row r="6" spans="1:19" ht="20.100000000000001" customHeight="1" x14ac:dyDescent="0.3">
      <c r="A6" s="6">
        <v>2</v>
      </c>
      <c r="B6" s="22" t="s">
        <v>39</v>
      </c>
      <c r="C6" s="21" t="s">
        <v>41</v>
      </c>
      <c r="D6" s="25" t="s">
        <v>8</v>
      </c>
      <c r="E6" s="25">
        <v>13</v>
      </c>
      <c r="F6" s="23" t="s">
        <v>20</v>
      </c>
      <c r="G6" s="23" t="s">
        <v>51</v>
      </c>
      <c r="H6" s="24" t="s">
        <v>53</v>
      </c>
      <c r="I6" s="7"/>
      <c r="J6" s="19" t="s">
        <v>13</v>
      </c>
      <c r="K6" s="18" t="str">
        <f>VLOOKUP(J6,코드!$B$3:$C$10,2)</f>
        <v>단순 미활용</v>
      </c>
      <c r="L6" s="7"/>
      <c r="M6" s="27" t="s">
        <v>56</v>
      </c>
      <c r="N6" s="14"/>
      <c r="O6" s="17" t="str">
        <f>VLOOKUP(F6,코드!$E$3:$F$5,2)</f>
        <v>G</v>
      </c>
      <c r="P6" s="17" t="str">
        <f t="shared" si="0"/>
        <v>G</v>
      </c>
      <c r="Q6" s="18" t="b">
        <f t="shared" si="1"/>
        <v>1</v>
      </c>
      <c r="S6" s="26" t="s">
        <v>55</v>
      </c>
    </row>
    <row r="7" spans="1:19" ht="20.100000000000001" customHeight="1" x14ac:dyDescent="0.3">
      <c r="A7" s="6">
        <v>3</v>
      </c>
      <c r="B7" s="22" t="s">
        <v>39</v>
      </c>
      <c r="C7" s="21" t="s">
        <v>42</v>
      </c>
      <c r="D7" s="25" t="s">
        <v>7</v>
      </c>
      <c r="E7" s="25">
        <v>9</v>
      </c>
      <c r="F7" s="23" t="s">
        <v>20</v>
      </c>
      <c r="G7" s="23" t="s">
        <v>51</v>
      </c>
      <c r="H7" s="24" t="s">
        <v>53</v>
      </c>
      <c r="I7" s="7"/>
      <c r="J7" s="19" t="s">
        <v>13</v>
      </c>
      <c r="K7" s="18" t="str">
        <f>VLOOKUP(J7,코드!$B$3:$C$10,2)</f>
        <v>단순 미활용</v>
      </c>
      <c r="L7" s="7"/>
      <c r="M7" s="27" t="s">
        <v>56</v>
      </c>
      <c r="N7" s="14"/>
      <c r="O7" s="17" t="str">
        <f>VLOOKUP(F7,코드!$E$3:$F$5,2)</f>
        <v>G</v>
      </c>
      <c r="P7" s="17" t="str">
        <f t="shared" si="0"/>
        <v>G</v>
      </c>
      <c r="Q7" s="18" t="b">
        <f t="shared" si="1"/>
        <v>1</v>
      </c>
      <c r="S7" s="26" t="s">
        <v>55</v>
      </c>
    </row>
    <row r="8" spans="1:19" ht="20.100000000000001" customHeight="1" x14ac:dyDescent="0.3">
      <c r="A8" s="6">
        <v>4</v>
      </c>
      <c r="B8" s="22" t="s">
        <v>39</v>
      </c>
      <c r="C8" s="21" t="s">
        <v>43</v>
      </c>
      <c r="D8" s="25" t="s">
        <v>7</v>
      </c>
      <c r="E8" s="25">
        <v>11</v>
      </c>
      <c r="F8" s="23" t="s">
        <v>20</v>
      </c>
      <c r="G8" s="23" t="s">
        <v>51</v>
      </c>
      <c r="H8" s="24" t="s">
        <v>53</v>
      </c>
      <c r="I8" s="7"/>
      <c r="J8" s="19" t="s">
        <v>13</v>
      </c>
      <c r="K8" s="18" t="str">
        <f>VLOOKUP(J8,코드!$B$3:$C$10,2)</f>
        <v>단순 미활용</v>
      </c>
      <c r="L8" s="7"/>
      <c r="M8" s="27" t="s">
        <v>56</v>
      </c>
      <c r="N8" s="14"/>
      <c r="O8" s="17" t="str">
        <f>VLOOKUP(F8,코드!$E$3:$F$5,2)</f>
        <v>G</v>
      </c>
      <c r="P8" s="17" t="str">
        <f t="shared" si="0"/>
        <v>G</v>
      </c>
      <c r="Q8" s="18" t="b">
        <f t="shared" si="1"/>
        <v>1</v>
      </c>
      <c r="S8" s="26" t="s">
        <v>55</v>
      </c>
    </row>
    <row r="9" spans="1:19" ht="20.100000000000001" customHeight="1" x14ac:dyDescent="0.3">
      <c r="A9" s="6">
        <v>5</v>
      </c>
      <c r="B9" s="22" t="s">
        <v>39</v>
      </c>
      <c r="C9" s="21" t="s">
        <v>44</v>
      </c>
      <c r="D9" s="25" t="s">
        <v>7</v>
      </c>
      <c r="E9" s="25">
        <v>33</v>
      </c>
      <c r="F9" s="23" t="s">
        <v>20</v>
      </c>
      <c r="G9" s="23" t="s">
        <v>51</v>
      </c>
      <c r="H9" s="24" t="s">
        <v>52</v>
      </c>
      <c r="I9" s="7"/>
      <c r="J9" s="19" t="s">
        <v>13</v>
      </c>
      <c r="K9" s="18" t="str">
        <f>VLOOKUP(J9,코드!$B$3:$C$10,2)</f>
        <v>단순 미활용</v>
      </c>
      <c r="L9" s="7"/>
      <c r="M9" s="27" t="s">
        <v>56</v>
      </c>
      <c r="N9" s="14"/>
      <c r="O9" s="17" t="str">
        <f>VLOOKUP(F9,코드!$E$3:$F$5,2)</f>
        <v>G</v>
      </c>
      <c r="P9" s="17" t="str">
        <f t="shared" si="0"/>
        <v>G</v>
      </c>
      <c r="Q9" s="18" t="b">
        <f t="shared" si="1"/>
        <v>1</v>
      </c>
      <c r="S9" s="26" t="s">
        <v>55</v>
      </c>
    </row>
    <row r="10" spans="1:19" ht="20.100000000000001" customHeight="1" x14ac:dyDescent="0.3">
      <c r="A10" s="6">
        <v>6</v>
      </c>
      <c r="B10" s="22" t="s">
        <v>39</v>
      </c>
      <c r="C10" s="21" t="s">
        <v>45</v>
      </c>
      <c r="D10" s="25" t="s">
        <v>7</v>
      </c>
      <c r="E10" s="25">
        <v>21</v>
      </c>
      <c r="F10" s="23" t="s">
        <v>20</v>
      </c>
      <c r="G10" s="23" t="s">
        <v>51</v>
      </c>
      <c r="H10" s="24" t="s">
        <v>54</v>
      </c>
      <c r="I10" s="7"/>
      <c r="J10" s="19" t="s">
        <v>13</v>
      </c>
      <c r="K10" s="18" t="str">
        <f>VLOOKUP(J10,코드!$B$3:$C$10,2)</f>
        <v>단순 미활용</v>
      </c>
      <c r="L10" s="7"/>
      <c r="M10" s="27" t="s">
        <v>56</v>
      </c>
      <c r="N10" s="14"/>
      <c r="O10" s="17" t="str">
        <f>VLOOKUP(F10,코드!$E$3:$F$5,2)</f>
        <v>G</v>
      </c>
      <c r="P10" s="17" t="str">
        <f t="shared" si="0"/>
        <v>G</v>
      </c>
      <c r="Q10" s="18" t="b">
        <f t="shared" si="1"/>
        <v>1</v>
      </c>
      <c r="S10" s="26" t="s">
        <v>55</v>
      </c>
    </row>
    <row r="11" spans="1:19" ht="20.100000000000001" customHeight="1" x14ac:dyDescent="0.3">
      <c r="A11" s="6">
        <v>7</v>
      </c>
      <c r="B11" s="22" t="s">
        <v>39</v>
      </c>
      <c r="C11" s="21" t="s">
        <v>46</v>
      </c>
      <c r="D11" s="25" t="s">
        <v>7</v>
      </c>
      <c r="E11" s="25">
        <v>3</v>
      </c>
      <c r="F11" s="23" t="s">
        <v>20</v>
      </c>
      <c r="G11" s="23" t="s">
        <v>51</v>
      </c>
      <c r="H11" s="24" t="s">
        <v>52</v>
      </c>
      <c r="I11" s="7"/>
      <c r="J11" s="19" t="s">
        <v>13</v>
      </c>
      <c r="K11" s="18" t="str">
        <f>VLOOKUP(J11,코드!$B$3:$C$10,2)</f>
        <v>단순 미활용</v>
      </c>
      <c r="L11" s="7"/>
      <c r="M11" s="27" t="s">
        <v>56</v>
      </c>
      <c r="N11" s="14"/>
      <c r="O11" s="17" t="str">
        <f>VLOOKUP(F11,코드!$E$3:$F$5,2)</f>
        <v>G</v>
      </c>
      <c r="P11" s="17" t="str">
        <f t="shared" si="0"/>
        <v>G</v>
      </c>
      <c r="Q11" s="18" t="b">
        <f t="shared" si="1"/>
        <v>1</v>
      </c>
      <c r="S11" s="26" t="s">
        <v>55</v>
      </c>
    </row>
    <row r="12" spans="1:19" ht="20.100000000000001" customHeight="1" x14ac:dyDescent="0.3">
      <c r="A12" s="6">
        <v>8</v>
      </c>
      <c r="B12" s="22" t="s">
        <v>39</v>
      </c>
      <c r="C12" s="21" t="s">
        <v>47</v>
      </c>
      <c r="D12" s="25" t="s">
        <v>7</v>
      </c>
      <c r="E12" s="25">
        <v>36</v>
      </c>
      <c r="F12" s="23" t="s">
        <v>20</v>
      </c>
      <c r="G12" s="23" t="s">
        <v>51</v>
      </c>
      <c r="H12" s="24" t="s">
        <v>54</v>
      </c>
      <c r="I12" s="7"/>
      <c r="J12" s="19" t="s">
        <v>13</v>
      </c>
      <c r="K12" s="18" t="str">
        <f>VLOOKUP(J12,코드!$B$3:$C$10,2)</f>
        <v>단순 미활용</v>
      </c>
      <c r="L12" s="7"/>
      <c r="M12" s="27" t="s">
        <v>56</v>
      </c>
      <c r="N12" s="14"/>
      <c r="O12" s="17" t="str">
        <f>VLOOKUP(F12,코드!$E$3:$F$5,2)</f>
        <v>G</v>
      </c>
      <c r="P12" s="17" t="str">
        <f t="shared" si="0"/>
        <v>G</v>
      </c>
      <c r="Q12" s="18" t="b">
        <f t="shared" si="1"/>
        <v>1</v>
      </c>
      <c r="S12" s="26" t="s">
        <v>55</v>
      </c>
    </row>
    <row r="13" spans="1:19" ht="20.100000000000001" customHeight="1" x14ac:dyDescent="0.3">
      <c r="A13" s="6">
        <v>9</v>
      </c>
      <c r="B13" s="22" t="s">
        <v>39</v>
      </c>
      <c r="C13" s="21" t="s">
        <v>48</v>
      </c>
      <c r="D13" s="25" t="s">
        <v>7</v>
      </c>
      <c r="E13" s="25">
        <v>1</v>
      </c>
      <c r="F13" s="23" t="s">
        <v>20</v>
      </c>
      <c r="G13" s="23" t="s">
        <v>51</v>
      </c>
      <c r="H13" s="24" t="s">
        <v>54</v>
      </c>
      <c r="I13" s="7"/>
      <c r="J13" s="19" t="s">
        <v>13</v>
      </c>
      <c r="K13" s="18" t="str">
        <f>VLOOKUP(J13,코드!$B$3:$C$10,2)</f>
        <v>단순 미활용</v>
      </c>
      <c r="L13" s="7"/>
      <c r="M13" s="27" t="s">
        <v>56</v>
      </c>
      <c r="N13" s="14"/>
      <c r="O13" s="17" t="str">
        <f>VLOOKUP(F13,코드!$E$3:$F$5,2)</f>
        <v>G</v>
      </c>
      <c r="P13" s="17" t="str">
        <f t="shared" si="0"/>
        <v>G</v>
      </c>
      <c r="Q13" s="18" t="b">
        <f t="shared" si="1"/>
        <v>1</v>
      </c>
      <c r="S13" s="26" t="s">
        <v>55</v>
      </c>
    </row>
    <row r="14" spans="1:19" ht="20.100000000000001" customHeight="1" x14ac:dyDescent="0.3">
      <c r="A14" s="6">
        <v>10</v>
      </c>
      <c r="B14" s="22" t="s">
        <v>39</v>
      </c>
      <c r="C14" s="21" t="s">
        <v>49</v>
      </c>
      <c r="D14" s="25" t="s">
        <v>8</v>
      </c>
      <c r="E14" s="25">
        <v>50</v>
      </c>
      <c r="F14" s="23" t="s">
        <v>20</v>
      </c>
      <c r="G14" s="23" t="s">
        <v>51</v>
      </c>
      <c r="H14" s="24" t="s">
        <v>54</v>
      </c>
      <c r="I14" s="7"/>
      <c r="J14" s="19" t="s">
        <v>13</v>
      </c>
      <c r="K14" s="18" t="str">
        <f>VLOOKUP(J14,코드!$B$3:$C$10,2)</f>
        <v>단순 미활용</v>
      </c>
      <c r="L14" s="7"/>
      <c r="M14" s="27" t="s">
        <v>56</v>
      </c>
      <c r="N14" s="14"/>
      <c r="O14" s="17" t="str">
        <f>VLOOKUP(F14,코드!$E$3:$F$5,2)</f>
        <v>G</v>
      </c>
      <c r="P14" s="17" t="str">
        <f t="shared" si="0"/>
        <v>G</v>
      </c>
      <c r="Q14" s="18" t="b">
        <f t="shared" si="1"/>
        <v>1</v>
      </c>
      <c r="S14" s="26" t="s">
        <v>55</v>
      </c>
    </row>
    <row r="15" spans="1:19" ht="20.100000000000001" customHeight="1" x14ac:dyDescent="0.3">
      <c r="A15" s="6">
        <v>11</v>
      </c>
      <c r="B15" s="22" t="s">
        <v>39</v>
      </c>
      <c r="C15" s="21" t="s">
        <v>50</v>
      </c>
      <c r="D15" s="25" t="s">
        <v>7</v>
      </c>
      <c r="E15" s="25">
        <v>1</v>
      </c>
      <c r="F15" s="23" t="s">
        <v>20</v>
      </c>
      <c r="G15" s="23" t="s">
        <v>51</v>
      </c>
      <c r="H15" s="24" t="s">
        <v>52</v>
      </c>
      <c r="I15" s="7"/>
      <c r="J15" s="19" t="s">
        <v>13</v>
      </c>
      <c r="K15" s="18" t="str">
        <f>VLOOKUP(J15,코드!$B$3:$C$10,2)</f>
        <v>단순 미활용</v>
      </c>
      <c r="L15" s="7"/>
      <c r="M15" s="27" t="s">
        <v>56</v>
      </c>
      <c r="N15" s="14"/>
      <c r="O15" s="17" t="str">
        <f>VLOOKUP(F15,코드!$E$3:$F$5,2)</f>
        <v>G</v>
      </c>
      <c r="P15" s="17" t="str">
        <f t="shared" si="0"/>
        <v>G</v>
      </c>
      <c r="Q15" s="18" t="b">
        <f t="shared" si="1"/>
        <v>1</v>
      </c>
      <c r="S15" s="26" t="s">
        <v>55</v>
      </c>
    </row>
    <row r="16" spans="1:19" x14ac:dyDescent="0.3">
      <c r="N16" s="15"/>
    </row>
    <row r="17" spans="14:20" x14ac:dyDescent="0.3">
      <c r="N17" s="15"/>
    </row>
    <row r="19" spans="14:20" x14ac:dyDescent="0.3">
      <c r="T19" s="3"/>
    </row>
  </sheetData>
  <autoFilter ref="A4:Q15"/>
  <mergeCells count="1">
    <mergeCell ref="A1:Q1"/>
  </mergeCells>
  <phoneticPr fontId="7" type="noConversion"/>
  <dataValidations count="1">
    <dataValidation type="list" operator="equal" allowBlank="1" showInputMessage="1" showErrorMessage="1" sqref="J5:J15">
      <formula1>"A01,A02,G01,G02,G03,G04,G05"</formula1>
    </dataValidation>
  </dataValidations>
  <pageMargins left="0.69972223043441772" right="0.69972223043441772" top="0.75" bottom="0.75" header="0.30000001192092896" footer="0.30000001192092896"/>
  <pageSetup paperSize="9" fitToWidth="0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3:F10"/>
  <sheetViews>
    <sheetView zoomScaleNormal="100" zoomScaleSheetLayoutView="100" workbookViewId="0">
      <selection activeCell="B11" sqref="B11"/>
    </sheetView>
  </sheetViews>
  <sheetFormatPr defaultColWidth="9" defaultRowHeight="16.5" x14ac:dyDescent="0.3"/>
  <cols>
    <col min="3" max="3" width="45.75" customWidth="1"/>
  </cols>
  <sheetData>
    <row r="3" spans="2:6" ht="21.75" customHeight="1" x14ac:dyDescent="0.3">
      <c r="B3" s="10" t="s">
        <v>5</v>
      </c>
      <c r="C3" s="10" t="s">
        <v>22</v>
      </c>
      <c r="E3" s="3" t="s">
        <v>16</v>
      </c>
      <c r="F3" s="16" t="s">
        <v>5</v>
      </c>
    </row>
    <row r="4" spans="2:6" ht="24.75" customHeight="1" x14ac:dyDescent="0.3">
      <c r="B4" s="8" t="s">
        <v>12</v>
      </c>
      <c r="C4" s="9" t="s">
        <v>30</v>
      </c>
      <c r="E4" s="3" t="s">
        <v>20</v>
      </c>
      <c r="F4" s="16" t="s">
        <v>1</v>
      </c>
    </row>
    <row r="5" spans="2:6" ht="24.75" customHeight="1" x14ac:dyDescent="0.3">
      <c r="B5" s="8" t="s">
        <v>6</v>
      </c>
      <c r="C5" s="9" t="s">
        <v>21</v>
      </c>
      <c r="E5" s="3" t="s">
        <v>25</v>
      </c>
      <c r="F5" s="16" t="s">
        <v>15</v>
      </c>
    </row>
    <row r="6" spans="2:6" ht="24.75" customHeight="1" x14ac:dyDescent="0.3">
      <c r="B6" s="8" t="s">
        <v>14</v>
      </c>
      <c r="C6" s="9" t="s">
        <v>31</v>
      </c>
      <c r="E6" s="3"/>
      <c r="F6" s="16"/>
    </row>
    <row r="7" spans="2:6" ht="24.75" customHeight="1" x14ac:dyDescent="0.3">
      <c r="B7" s="8" t="s">
        <v>4</v>
      </c>
      <c r="C7" s="9" t="s">
        <v>32</v>
      </c>
    </row>
    <row r="8" spans="2:6" ht="24.75" customHeight="1" x14ac:dyDescent="0.3">
      <c r="B8" s="8" t="s">
        <v>0</v>
      </c>
      <c r="C8" s="9" t="s">
        <v>27</v>
      </c>
    </row>
    <row r="9" spans="2:6" ht="24.75" customHeight="1" x14ac:dyDescent="0.3">
      <c r="B9" s="8" t="s">
        <v>3</v>
      </c>
      <c r="C9" s="9" t="s">
        <v>35</v>
      </c>
    </row>
    <row r="10" spans="2:6" ht="24.75" customHeight="1" x14ac:dyDescent="0.3">
      <c r="B10" s="8" t="s">
        <v>13</v>
      </c>
      <c r="C10" s="9" t="s">
        <v>18</v>
      </c>
    </row>
  </sheetData>
  <phoneticPr fontId="7" type="noConversion"/>
  <pageMargins left="0.69972223043441772" right="0.69972223043441772" top="0.75" bottom="0.75" header="0.30000001192092896" footer="0.30000001192092896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89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목록</vt:lpstr>
      <vt:lpstr>코드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</dc:creator>
  <cp:lastModifiedBy>user</cp:lastModifiedBy>
  <cp:revision>10</cp:revision>
  <dcterms:created xsi:type="dcterms:W3CDTF">2025-05-20T11:27:29Z</dcterms:created>
  <dcterms:modified xsi:type="dcterms:W3CDTF">2025-06-09T07:57:22Z</dcterms:modified>
  <cp:version>1200.0100.01</cp:version>
</cp:coreProperties>
</file>